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880"/>
  </bookViews>
  <sheets>
    <sheet name="Foglio1" sheetId="1" r:id="rId1"/>
  </sheets>
  <definedNames>
    <definedName name="_xlnm.Print_Titles" localSheetId="0">Foglio1!$1:$2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H93" i="1" l="1"/>
  <c r="D88" i="1" l="1"/>
  <c r="C88" i="1"/>
  <c r="E84" i="1" l="1"/>
  <c r="E86" i="1" l="1"/>
  <c r="E87" i="1"/>
  <c r="E85" i="1"/>
  <c r="E88" i="1" s="1"/>
  <c r="B100" i="1"/>
  <c r="F71" i="1" l="1"/>
  <c r="F72" i="1"/>
  <c r="F73" i="1"/>
  <c r="F74" i="1"/>
  <c r="F75" i="1"/>
  <c r="F76" i="1"/>
  <c r="F77" i="1"/>
  <c r="F78" i="1"/>
  <c r="F70" i="1"/>
  <c r="F63" i="1"/>
  <c r="F64" i="1"/>
  <c r="F66" i="1"/>
  <c r="F62" i="1"/>
  <c r="E65" i="1"/>
  <c r="E49" i="1"/>
  <c r="E42" i="1"/>
  <c r="E43" i="1"/>
  <c r="E44" i="1"/>
  <c r="E41" i="1"/>
  <c r="F79" i="1" l="1"/>
  <c r="B35" i="1"/>
  <c r="E26" i="1"/>
  <c r="E25" i="1"/>
  <c r="E24" i="1"/>
  <c r="E15" i="1" l="1"/>
</calcChain>
</file>

<file path=xl/sharedStrings.xml><?xml version="1.0" encoding="utf-8"?>
<sst xmlns="http://schemas.openxmlformats.org/spreadsheetml/2006/main" count="351" uniqueCount="183">
  <si>
    <t>SCHEDA 57</t>
  </si>
  <si>
    <t>SCHEDA 58</t>
  </si>
  <si>
    <t>SCHEDA 59</t>
  </si>
  <si>
    <t>ID</t>
  </si>
  <si>
    <t>Importo Finanziamento</t>
  </si>
  <si>
    <t>Lavori</t>
  </si>
  <si>
    <t>Forniture</t>
  </si>
  <si>
    <t>Stato di avanzamento</t>
  </si>
  <si>
    <t>Note</t>
  </si>
  <si>
    <t>Progettazione</t>
  </si>
  <si>
    <t>Esecuzione</t>
  </si>
  <si>
    <t>DGR 180/2018 - Delibera CIPE</t>
  </si>
  <si>
    <t>Int. Progr. 12</t>
  </si>
  <si>
    <t>Progetto</t>
  </si>
  <si>
    <t>Adeguamento rete perinatale del P.O. Rieti</t>
  </si>
  <si>
    <t>Completamento dell’Impianto di rilevamento Fumi del P.O. Rieti</t>
  </si>
  <si>
    <t>Interventi DL 34/2020 – D.G.R. 671/2020</t>
  </si>
  <si>
    <t xml:space="preserve">TI-LAZ_Rieti_414 </t>
  </si>
  <si>
    <t>Incremento di n. 6 p.l. Terapia Intensiva</t>
  </si>
  <si>
    <t xml:space="preserve">TI-LAZ_Rieti_415 </t>
  </si>
  <si>
    <t>Realizzazione di n. 12 p.l. Terapia Sub-Intensiva</t>
  </si>
  <si>
    <t xml:space="preserve">PS-LAZ_Rieti_462 </t>
  </si>
  <si>
    <t>Lavori adeguamento DEA I Livello</t>
  </si>
  <si>
    <t>Interventi DL 34/2020 - Finanziamento Integrativo DGR 669/2018</t>
  </si>
  <si>
    <t>Del. 940/2021</t>
  </si>
  <si>
    <t>Interventi rimozione e smaltimento Amianto - Fondi FSC 2014-2020 - DGR 1036/2020</t>
  </si>
  <si>
    <t>DGR 861/2017 EX ART. 20 - III FASE - stralcio 1.a</t>
  </si>
  <si>
    <t>DGR 740/2014 - Rete Psichiatrica Ospedaliera</t>
  </si>
  <si>
    <t>Del. 25/2019</t>
  </si>
  <si>
    <t>Lavori di  adeguamento antincendio P.O. Rieti / Fornitura Acceleratore Lineare</t>
  </si>
  <si>
    <t>Lavori di  adeguamento antincendio Presidi territoriali</t>
  </si>
  <si>
    <t>Lavori di ristrutturazione del Reparto S.P.D.C. del P.O. di Rieti</t>
  </si>
  <si>
    <t>M6 C1 - 1.1 Case della comunità e presa in carico della persona (CdC)</t>
  </si>
  <si>
    <t>I17H21009210006</t>
  </si>
  <si>
    <t>CdC Poliambulatorio Antrodoco</t>
  </si>
  <si>
    <t>I87H21006950006</t>
  </si>
  <si>
    <t>I37H21008750006</t>
  </si>
  <si>
    <t>I97H21006850006</t>
  </si>
  <si>
    <t>I47H21007720006</t>
  </si>
  <si>
    <t xml:space="preserve">CdC  Contigliano </t>
  </si>
  <si>
    <t>CdC Rieti - sede distretto 1</t>
  </si>
  <si>
    <t>CdC Castel di Tora - Distretto 2</t>
  </si>
  <si>
    <t>CdC Magliano Sabina</t>
  </si>
  <si>
    <t>M6.C1 - 1.2.2 Implementazione di un nuovo modello organizzativo: Centrali Operative Territoriali (COT)</t>
  </si>
  <si>
    <t>I27H21009460006</t>
  </si>
  <si>
    <t>I17H21009220006</t>
  </si>
  <si>
    <t>I47H21007730006</t>
  </si>
  <si>
    <t>COT Leonessa</t>
  </si>
  <si>
    <t>COT Rieti</t>
  </si>
  <si>
    <t>COT Magliano Sabina</t>
  </si>
  <si>
    <t>I69J21017760006</t>
  </si>
  <si>
    <t>COT Interconnessione aziendale</t>
  </si>
  <si>
    <t>I69J21017770006</t>
  </si>
  <si>
    <t>COT Device</t>
  </si>
  <si>
    <t>I57H21010720006</t>
  </si>
  <si>
    <t>I47H21007740006</t>
  </si>
  <si>
    <t>OdC Passo Corese</t>
  </si>
  <si>
    <t>OdC Poggio Mirteto</t>
  </si>
  <si>
    <t>M6.C2 - 1.1.1. Ammodernamento del parco tecnologico e digitale ospedaliero (Digitalizzazione)</t>
  </si>
  <si>
    <t>I19J22001280006</t>
  </si>
  <si>
    <t>I19J22001290006</t>
  </si>
  <si>
    <t>I19J22001300006</t>
  </si>
  <si>
    <t>I19J22001310006</t>
  </si>
  <si>
    <t>I19J22001320006</t>
  </si>
  <si>
    <t>Postazioni</t>
  </si>
  <si>
    <t>Sviluppo App</t>
  </si>
  <si>
    <t>Cablaggio/Lavori</t>
  </si>
  <si>
    <t>Servizi sviluppo interoperabilità</t>
  </si>
  <si>
    <t xml:space="preserve">Licenze software e hardware </t>
  </si>
  <si>
    <t>Attività di Assesment</t>
  </si>
  <si>
    <t>M6.C2 - 1.1.2. Ammodernamento del parco tecnologico e digitale ospedaliero (Grandi apparecchiature Sanitarie)</t>
  </si>
  <si>
    <t>I19J21016800006</t>
  </si>
  <si>
    <t>I19J21016810006</t>
  </si>
  <si>
    <t>I49J21016860006</t>
  </si>
  <si>
    <t>I19J21016820006</t>
  </si>
  <si>
    <t>I19J21016830006</t>
  </si>
  <si>
    <t>I19J21016840006</t>
  </si>
  <si>
    <t>I19J21016850006</t>
  </si>
  <si>
    <t>I19J21016860006</t>
  </si>
  <si>
    <t>I49J21016870006</t>
  </si>
  <si>
    <t>Tomografi Computerizzati (CT Scans) - 128 strati</t>
  </si>
  <si>
    <t>Tomografi a Risonanza Magnetica (MRI) - 1,5 Tesla</t>
  </si>
  <si>
    <t>Mammografi con tomosintesi</t>
  </si>
  <si>
    <t>Angiografi Cardiologici</t>
  </si>
  <si>
    <t>Ecotomografi Ginecologici 3D</t>
  </si>
  <si>
    <t>Ecotomografi Multidisciplinari</t>
  </si>
  <si>
    <t xml:space="preserve">Telecomandati digitali </t>
  </si>
  <si>
    <t>DATA PREVISTA CONCLUSIONE INTERVENTO</t>
  </si>
  <si>
    <t>DGR 187/2016 - Fondi recupero evasione Ticket</t>
  </si>
  <si>
    <t>-</t>
  </si>
  <si>
    <t>Potenziamento del Pronto Soccorso P.O. di Rieti</t>
  </si>
  <si>
    <t>Ultimazione lavori 30/09/2022 - Approvazione Certificato Regolare esecuzione Determina n. 2196/2022 del 28/11/2022</t>
  </si>
  <si>
    <t>M6.C1 - 1.3 Rafforzamento dell’assistenza sanitaria intermedia e delle sue strutture - Ospedali di Comunità (OdC)</t>
  </si>
  <si>
    <t>CUP</t>
  </si>
  <si>
    <t>I16G19000620002</t>
  </si>
  <si>
    <t>I16G20000050002</t>
  </si>
  <si>
    <t>I16G19000590001</t>
  </si>
  <si>
    <t>I16G19000610003</t>
  </si>
  <si>
    <t>I56G19000220001</t>
  </si>
  <si>
    <t>I16G19000600003</t>
  </si>
  <si>
    <t>I18I20000300001</t>
  </si>
  <si>
    <t>Lavori in corso</t>
  </si>
  <si>
    <t>Affidamento Lavori</t>
  </si>
  <si>
    <t>Lavori ultimati - collaudo in corso</t>
  </si>
  <si>
    <t>I17H21006700002</t>
  </si>
  <si>
    <t>I47H20003410003; I17H20005270003; I17H20005280003; I17H20005290003; I47H20003420003; I17H20005300003; I17H20005310003</t>
  </si>
  <si>
    <t>M6.C1.I1.1.</t>
  </si>
  <si>
    <t>M6.C1.I1.2.2.1</t>
  </si>
  <si>
    <t>M6.C1.I1.2.2.2</t>
  </si>
  <si>
    <t>M6.C1.I1.2.2.3</t>
  </si>
  <si>
    <t>M6.C1.I1.3</t>
  </si>
  <si>
    <t>M6.C1.I1.4</t>
  </si>
  <si>
    <t>M6.C1.I1.1.1.</t>
  </si>
  <si>
    <t>M6.C2.1.1.2</t>
  </si>
  <si>
    <t>Aggiudicazione gara lavori - giusta Determinazione dirigenziale n. 821/2022 del 03.05.2022 - criticità relative alla disponibilità dei locali (attuale DMO piano terra) destinati ad accogliere il nuovo reparto</t>
  </si>
  <si>
    <t>Interventi di bonifica presso varie Strutture Sanitarie (CdS Magliano, CTR La Villa, CSM-Ser.D Rieti, Poliamb. Antrodoco, Poliamb. Rieti, Poliamb. Poggio Mirteto, P.O. "San Camillo de Lellis")</t>
  </si>
  <si>
    <t>Lavori più urgenti eseguiti con Contratto in essere stipulato in data 21.05.2021 – C.I.G.: 8120449680. 
Aggiudicazione nuova procedura di gara - Delibera DG n. 1309/2022 del 30/12/2022; stipula contratto 20/03/2023 - C.I.G.: 94676621D8</t>
  </si>
  <si>
    <t>Stipula Contratto lavori 28/06/2023</t>
  </si>
  <si>
    <t>Stipula contratto interconnessione - Gara ASL RM1 - 28/06/2023</t>
  </si>
  <si>
    <t>Delibera DG n. 1166/2022 del 13/12/2022 -Emesso ordinativo di Fornitura S.TEL.LA num. Registro PI160128-22 del 20/12/2022 - OE: Philips S.p.a.</t>
  </si>
  <si>
    <t>Delibera DG n. 1248/2022 del 29/12/2022 - Emesso ordinativo di Fornitura S.TEL.LA num. Registro PI165176-22 del 30/12/2022 - OE: Philips S.p.A.</t>
  </si>
  <si>
    <t>Delibera DG n. 1197/2022 del 20/12/2022 - Emesso ordinativo di Fornitura S.TEL.LA num. Registro PI165169-22 del 30/12/2022 - OE: Biesse Medica Srl</t>
  </si>
  <si>
    <t>Delibera DG n. 1252/2022 del 29/12/2022 - Emesso ordinativo di Fornitura S.TEL.LA num. Registro PI165188-22 del 30/12/2022 - OE: Siemens HealtCare Srl</t>
  </si>
  <si>
    <t>Determina dirigenziale n. 1720 del 27/09/2022 - Emesso Ordinativo di Fornitura Consip n. 6885776 - OE: Esaote S.p.A.</t>
  </si>
  <si>
    <t>Determina dirigenziale n. 1976 del 03/11/2022 - Emesso Ordinativo di Fornitura Consip n. 6885842 - OE: Esaote S.p.A.</t>
  </si>
  <si>
    <t>Delibera DGff n. 218/2023 del 22/03/2023 - Emesso Ordinativo di Fornitura CONSIP n. 7108173 - OE: Fujifilm Italia S.p.A.</t>
  </si>
  <si>
    <t>Delibera DGff n. 218/2023 del 22/03/2023 - Emesso Ordinativo di Fornitura CONSIP n. 7108361 - OE: Fujifilm Italia S.p.A.</t>
  </si>
  <si>
    <t>Delibera DG n. 54/2023 del 23/01/2023 - AQ Consip Reti locali 7 Lotto 3 - Ordine n. 7126932 del 25/01/2023 - OE: RTI Vodafone</t>
  </si>
  <si>
    <t>I83C22000640005</t>
  </si>
  <si>
    <t>Priorità</t>
  </si>
  <si>
    <t>Tot Periodo</t>
  </si>
  <si>
    <t>note</t>
  </si>
  <si>
    <t>P1</t>
  </si>
  <si>
    <t>P2</t>
  </si>
  <si>
    <t>P3</t>
  </si>
  <si>
    <t>P4</t>
  </si>
  <si>
    <t>Totale Finanziamento</t>
  </si>
  <si>
    <t>Affidamento Lavori - Spostamento reparto FKT piano -1 P.O. di Rieti</t>
  </si>
  <si>
    <t>Adesione alla Convenzione Consip ID Sigef: 2441 -Enterprise Agreement 7 - CIG: A00E1BD9CE</t>
  </si>
  <si>
    <t>Delinera DG n. 33 del 20/01/2023 - Nomina esperto indipendente - AQ Consip Sanità Digitale Lotto 6 - Ordine n. 7246580 del 27/04/2023 - OE: RTI KPMG - Fornitura PC Convenzione Consip ID 2457 Lotto n. 2 e 3 - Fornitura Stamapnti Convenzione Consip ID 2551 “Multifunzioni A4 B/N”</t>
  </si>
  <si>
    <t>Stipula Contratto lavori 28/09/2023</t>
  </si>
  <si>
    <t>Stipula Contratto lavori 27/09/2023</t>
  </si>
  <si>
    <t>I12C23000820001</t>
  </si>
  <si>
    <t>Intervento di manutenzione straordinaria e potenziamento delle attrezzature elettromedicali del Pronto Soccorso dell'Ospedale San Camillo De Lellis, Rieti, con particolare riguardo alle aree della diagnostica delle immagini e del Blocco Operatorio.</t>
  </si>
  <si>
    <t>Importo lavori
[€]</t>
  </si>
  <si>
    <t>Importo attrezzature elettromedicali 
[€]</t>
  </si>
  <si>
    <t>Altro
[€]</t>
  </si>
  <si>
    <t>IVA
[€]</t>
  </si>
  <si>
    <t>Importo complessivo da quadro economico IVA inclusa
[€]</t>
  </si>
  <si>
    <t>INTERVENTO</t>
  </si>
  <si>
    <t>Piano Nazionale degli Investimenti Complementari (PNC) – PRACSI - Accordo sottoscritto tra Ministero della Salute / Istituto Superiore di Sanità (I.S.S.) / Regione Lazio / ASL - Potenziamento Dipartimento di Prevenzione</t>
  </si>
  <si>
    <t>Liquidazione II SAL Lavori - Lotto n. 2
Anticipazione e I SAL - Lotto n. 1</t>
  </si>
  <si>
    <t>Predisposizione stralcio funzionale progetto lavori adeguamento antincendio / Aggiudicazione Gara Fornitura Acceleratore Lineare / Aggiudicazione sistema chirurgia stereotassica / Approvazione Progetto esecutivo 2° bunker</t>
  </si>
  <si>
    <t>Stralcio funzionale progetto generale antincendio - vedi scheda 57 DGR 861/2017</t>
  </si>
  <si>
    <t>Servizi/Forniture</t>
  </si>
  <si>
    <t>Schede Inteventi Antincendio - DGR 378/2023</t>
  </si>
  <si>
    <t>SCHEDA 37</t>
  </si>
  <si>
    <t>SCHEDA 38</t>
  </si>
  <si>
    <t>SCHEDA 39</t>
  </si>
  <si>
    <t>SCHEDA 40</t>
  </si>
  <si>
    <t>Distretto Sanitario 1 (Poliambulatori di Rieti, Antrodoco e Pescorocchiano)</t>
  </si>
  <si>
    <t>Presidio Ospedaliero San Camillo de Lellis</t>
  </si>
  <si>
    <t>Distretto Sanitario 2 (“Casa della Salute” di Magliano Sabina e Poliambulatori di Poggio Mirteto, Passo Corese ed Osteria Nuova)</t>
  </si>
  <si>
    <t>Presidi territoriali (ex OPP-Blocco 5 e CSM-Ser.D)</t>
  </si>
  <si>
    <t>IMPORTO</t>
  </si>
  <si>
    <t>I18I22000830001</t>
  </si>
  <si>
    <t>Riqualificazione ex OPP - Realizzazione di un Museo della Salute Mentale</t>
  </si>
  <si>
    <t>Fondi assegnati con nota prot. n. U.1441561 del 12.10.2023 Regione Lazio</t>
  </si>
  <si>
    <t>Fondi assegnati con nota prot. n. U.1441561 del 12.10.2023 Regione Lazio - incluso miglioramento sismico</t>
  </si>
  <si>
    <t xml:space="preserve">Richiesta rimodulazione importi lavori/attrezzature </t>
  </si>
  <si>
    <t>Riqualificazione ex OPP - DGR 113/2023</t>
  </si>
  <si>
    <t xml:space="preserve">In attesa assegnazione del Finanziamento </t>
  </si>
  <si>
    <t xml:space="preserve">Delibera DGff n. 289/2023 del 31/03/2023 - presa d'atto dei fabbisogni ed indizione procedure di gara per interventi considerati “priorità 1”
Determinazione dirigenziale n. 708 del 05.05.2023 - affidamento PFTE lavori blocco 7 nuova sede del Dipartimento di Prevenzione
Determinazione dirigenziale n. 270 del 30/06/2023 - affidamento fornitura materiale ed attrezzature
Determinazione dirigenziale n. 929 del 29.09.2023 - aggiudicazione Lavori - Verbale Consegna anticipata </t>
  </si>
  <si>
    <t>Fondi assegnati con nota prot. n. U.1441561 del 12.10.2023 Regione Lazio - procedure di affidamento in corso</t>
  </si>
  <si>
    <t xml:space="preserve">Deliberazione del Commissario Straordinario n. 484 del 07.11.2023 presa d'atto del Piano degli Interventi della Regione Lazio approvato con D.G.R. n. 622 del 09.10.2023 ed ha proceduto a nominare il Responsabile Unico di Progetto </t>
  </si>
  <si>
    <t>Attuazione del Piano degli Interventi della Regione Lazio - Giubileo Chiesa Cattolica 2025 - DGR 622/2023 e DGR 22/2024</t>
  </si>
  <si>
    <t>Rimodulazione DGR 930/2023 - sostituzione COT posta</t>
  </si>
  <si>
    <t>COT Terminillo</t>
  </si>
  <si>
    <t>I12C23000860006</t>
  </si>
  <si>
    <t>Indizione procedura di gara - Delibera n. 719 del 29/12/2023</t>
  </si>
  <si>
    <t>Piano Nazionale Ripresa e Resilienza (PNRR) - PIANO OPERATIVO REGIONALE DGR 332/2022 / DGR 236/2023 / DGR 930/2023 - FONDI DGR 581/2022</t>
  </si>
  <si>
    <t>PROGETTI DI INVESTIMENTO - Aggiornamento 31.12.2023</t>
  </si>
  <si>
    <t xml:space="preserve">ASL RIETI - UOC TECNICO PATRIMONIALE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</si>
</sst>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[$€-410]\ * #,##0.00_-;\-[$€-410]\ * #,##0.00_-;_-[$€-410]\ * &quot;-&quot;??_-;_-@_-"/>
    <numFmt numFmtId="165" formatCode="_-* #,##0.00\ [$€-410]_-;\-* #,##0.00\ [$€-410]_-;_-* &quot;-&quot;??\ [$€-410]_-;_-@_-"/>
    <numFmt numFmtId="166" formatCode="_-* #,##0.00_-;\-* #,##0.00_-;_-* &quot;-&quot;??_-;_-@_-"/>
    <numFmt numFmtId="167" formatCode="_-&quot;€&quot;\ * #,##0.00_-;\-&quot;€&quot;\ * #,##0.00_-;_-&quot;€&quot;\ * &quot;-&quot;??_-;_-@_-"/>
    <numFmt numFmtId="168" formatCode="_-* #,##0.00\ _€_-;\-* #,##0.00\ _€_-;_-* \-??\ _€_-;_-@_-"/>
    <numFmt numFmtId="169" formatCode="[$€-2]\ #,##0.00;[Red]\-[$€-2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" fillId="0" borderId="0"/>
    <xf numFmtId="168" fontId="8" fillId="0" borderId="0" applyBorder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106">
    <xf numFmtId="0" fontId="0" fillId="0" borderId="0" xfId="0"/>
    <xf numFmtId="0" fontId="0" fillId="0" borderId="0" xfId="0" applyAlignment="1">
      <alignment vertical="center"/>
    </xf>
    <xf numFmtId="9" fontId="0" fillId="0" borderId="1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9" fontId="0" fillId="0" borderId="8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6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44" fontId="3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164" fontId="0" fillId="0" borderId="8" xfId="0" applyNumberFormat="1" applyFill="1" applyBorder="1" applyAlignment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5" xfId="0" applyBorder="1"/>
    <xf numFmtId="0" fontId="0" fillId="0" borderId="5" xfId="0" applyFill="1" applyBorder="1"/>
    <xf numFmtId="0" fontId="0" fillId="0" borderId="8" xfId="0" applyFill="1" applyBorder="1" applyAlignment="1">
      <alignment horizontal="center" vertical="center"/>
    </xf>
    <xf numFmtId="14" fontId="0" fillId="0" borderId="11" xfId="0" applyNumberFormat="1" applyFill="1" applyBorder="1" applyAlignment="1">
      <alignment horizontal="center" vertical="center"/>
    </xf>
    <xf numFmtId="164" fontId="0" fillId="0" borderId="9" xfId="0" applyNumberFormat="1" applyFill="1" applyBorder="1" applyAlignment="1">
      <alignment vertical="center"/>
    </xf>
    <xf numFmtId="164" fontId="2" fillId="0" borderId="12" xfId="0" applyNumberFormat="1" applyFont="1" applyBorder="1"/>
    <xf numFmtId="164" fontId="2" fillId="0" borderId="13" xfId="0" applyNumberFormat="1" applyFont="1" applyBorder="1"/>
    <xf numFmtId="0" fontId="0" fillId="0" borderId="5" xfId="0" applyBorder="1" applyAlignment="1">
      <alignment vertical="center"/>
    </xf>
    <xf numFmtId="0" fontId="0" fillId="0" borderId="7" xfId="0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8" fontId="0" fillId="2" borderId="1" xfId="0" applyNumberFormat="1" applyFont="1" applyFill="1" applyBorder="1" applyAlignment="1">
      <alignment vertical="center"/>
    </xf>
    <xf numFmtId="0" fontId="0" fillId="2" borderId="9" xfId="0" applyFont="1" applyFill="1" applyBorder="1" applyAlignment="1">
      <alignment vertical="center"/>
    </xf>
    <xf numFmtId="8" fontId="0" fillId="2" borderId="9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8" fontId="7" fillId="2" borderId="14" xfId="0" applyNumberFormat="1" applyFont="1" applyFill="1" applyBorder="1" applyAlignment="1">
      <alignment vertical="center"/>
    </xf>
    <xf numFmtId="8" fontId="7" fillId="2" borderId="13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8" fontId="2" fillId="2" borderId="1" xfId="0" applyNumberFormat="1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0" fillId="0" borderId="1" xfId="0" applyBorder="1"/>
    <xf numFmtId="169" fontId="0" fillId="0" borderId="1" xfId="0" applyNumberFormat="1" applyBorder="1"/>
    <xf numFmtId="169" fontId="2" fillId="0" borderId="1" xfId="0" applyNumberFormat="1" applyFont="1" applyBorder="1"/>
    <xf numFmtId="0" fontId="0" fillId="0" borderId="10" xfId="0" applyBorder="1"/>
    <xf numFmtId="169" fontId="0" fillId="0" borderId="10" xfId="0" applyNumberFormat="1" applyBorder="1"/>
    <xf numFmtId="0" fontId="0" fillId="0" borderId="1" xfId="0" applyBorder="1" applyAlignment="1">
      <alignment vertical="center"/>
    </xf>
    <xf numFmtId="165" fontId="0" fillId="0" borderId="1" xfId="2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0" xfId="0" applyFont="1" applyBorder="1" applyAlignment="1">
      <alignment horizontal="center"/>
    </xf>
    <xf numFmtId="0" fontId="0" fillId="0" borderId="10" xfId="0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</cellXfs>
  <cellStyles count="10">
    <cellStyle name="Migliaia" xfId="2" builtinId="3"/>
    <cellStyle name="Migliaia 2" xfId="3"/>
    <cellStyle name="Migliaia 5" xfId="6"/>
    <cellStyle name="Normale" xfId="0" builtinId="0"/>
    <cellStyle name="Normale 2" xfId="8"/>
    <cellStyle name="Normale 3" xfId="5"/>
    <cellStyle name="Normale 4" xfId="7"/>
    <cellStyle name="Normale 5" xfId="9"/>
    <cellStyle name="Valuta 2" xfId="4"/>
    <cellStyle name="Valuta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tabSelected="1" topLeftCell="A88" zoomScaleNormal="100" workbookViewId="0">
      <selection activeCell="I97" sqref="I97"/>
    </sheetView>
  </sheetViews>
  <sheetFormatPr defaultRowHeight="15" x14ac:dyDescent="0.25"/>
  <cols>
    <col min="1" max="1" width="15.85546875" bestFit="1" customWidth="1"/>
    <col min="2" max="2" width="20.28515625" bestFit="1" customWidth="1"/>
    <col min="3" max="4" width="28.7109375" customWidth="1"/>
    <col min="5" max="5" width="17.7109375" customWidth="1"/>
    <col min="6" max="6" width="15.42578125" bestFit="1" customWidth="1"/>
    <col min="7" max="7" width="12.28515625" customWidth="1"/>
    <col min="8" max="8" width="11.5703125" bestFit="1" customWidth="1"/>
    <col min="9" max="9" width="58.5703125" bestFit="1" customWidth="1"/>
    <col min="10" max="10" width="22.42578125" style="3" customWidth="1"/>
  </cols>
  <sheetData>
    <row r="1" spans="1:10" ht="18.75" x14ac:dyDescent="0.3">
      <c r="A1" s="80" t="s">
        <v>182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15.75" x14ac:dyDescent="0.25">
      <c r="A2" s="83" t="s">
        <v>181</v>
      </c>
      <c r="B2" s="84"/>
      <c r="C2" s="84"/>
      <c r="D2" s="84"/>
      <c r="E2" s="84"/>
      <c r="F2" s="84"/>
      <c r="G2" s="84"/>
      <c r="H2" s="84"/>
      <c r="I2" s="84"/>
      <c r="J2" s="85"/>
    </row>
    <row r="3" spans="1:10" ht="15.75" x14ac:dyDescent="0.25">
      <c r="A3" s="86" t="s">
        <v>27</v>
      </c>
      <c r="B3" s="87"/>
      <c r="C3" s="87"/>
      <c r="D3" s="87"/>
      <c r="E3" s="87"/>
      <c r="F3" s="87"/>
      <c r="G3" s="87"/>
      <c r="H3" s="87"/>
      <c r="I3" s="87"/>
      <c r="J3" s="88"/>
    </row>
    <row r="4" spans="1:10" x14ac:dyDescent="0.25">
      <c r="A4" s="75" t="s">
        <v>3</v>
      </c>
      <c r="B4" s="68" t="s">
        <v>4</v>
      </c>
      <c r="C4" s="68" t="s">
        <v>13</v>
      </c>
      <c r="D4" s="68" t="s">
        <v>93</v>
      </c>
      <c r="E4" s="68" t="s">
        <v>5</v>
      </c>
      <c r="F4" s="68" t="s">
        <v>6</v>
      </c>
      <c r="G4" s="68" t="s">
        <v>7</v>
      </c>
      <c r="H4" s="68"/>
      <c r="I4" s="68" t="s">
        <v>8</v>
      </c>
      <c r="J4" s="79" t="s">
        <v>87</v>
      </c>
    </row>
    <row r="5" spans="1:10" x14ac:dyDescent="0.25">
      <c r="A5" s="75"/>
      <c r="B5" s="68"/>
      <c r="C5" s="68"/>
      <c r="D5" s="68"/>
      <c r="E5" s="68"/>
      <c r="F5" s="68"/>
      <c r="G5" s="9" t="s">
        <v>9</v>
      </c>
      <c r="H5" s="9" t="s">
        <v>10</v>
      </c>
      <c r="I5" s="68"/>
      <c r="J5" s="79"/>
    </row>
    <row r="6" spans="1:10" s="1" customFormat="1" ht="60" x14ac:dyDescent="0.25">
      <c r="A6" s="10" t="s">
        <v>28</v>
      </c>
      <c r="B6" s="4">
        <v>1080920</v>
      </c>
      <c r="C6" s="6" t="s">
        <v>31</v>
      </c>
      <c r="D6" s="17" t="s">
        <v>94</v>
      </c>
      <c r="E6" s="4">
        <v>1080920</v>
      </c>
      <c r="F6" s="4">
        <v>0</v>
      </c>
      <c r="G6" s="2">
        <v>1</v>
      </c>
      <c r="H6" s="2">
        <v>0</v>
      </c>
      <c r="I6" s="7" t="s">
        <v>114</v>
      </c>
      <c r="J6" s="8">
        <v>45657</v>
      </c>
    </row>
    <row r="7" spans="1:10" ht="15.75" x14ac:dyDescent="0.25">
      <c r="A7" s="86" t="s">
        <v>88</v>
      </c>
      <c r="B7" s="87"/>
      <c r="C7" s="87"/>
      <c r="D7" s="87"/>
      <c r="E7" s="87"/>
      <c r="F7" s="87"/>
      <c r="G7" s="87"/>
      <c r="H7" s="87"/>
      <c r="I7" s="87"/>
      <c r="J7" s="88"/>
    </row>
    <row r="8" spans="1:10" x14ac:dyDescent="0.25">
      <c r="A8" s="75" t="s">
        <v>3</v>
      </c>
      <c r="B8" s="68" t="s">
        <v>4</v>
      </c>
      <c r="C8" s="68" t="s">
        <v>13</v>
      </c>
      <c r="D8" s="68" t="s">
        <v>93</v>
      </c>
      <c r="E8" s="68" t="s">
        <v>5</v>
      </c>
      <c r="F8" s="68" t="s">
        <v>6</v>
      </c>
      <c r="G8" s="68" t="s">
        <v>7</v>
      </c>
      <c r="H8" s="68"/>
      <c r="I8" s="68" t="s">
        <v>8</v>
      </c>
      <c r="J8" s="79" t="s">
        <v>87</v>
      </c>
    </row>
    <row r="9" spans="1:10" x14ac:dyDescent="0.25">
      <c r="A9" s="75"/>
      <c r="B9" s="68"/>
      <c r="C9" s="68"/>
      <c r="D9" s="68"/>
      <c r="E9" s="68"/>
      <c r="F9" s="68"/>
      <c r="G9" s="9" t="s">
        <v>9</v>
      </c>
      <c r="H9" s="9" t="s">
        <v>10</v>
      </c>
      <c r="I9" s="68"/>
      <c r="J9" s="79"/>
    </row>
    <row r="10" spans="1:10" s="1" customFormat="1" ht="30" x14ac:dyDescent="0.25">
      <c r="A10" s="10" t="s">
        <v>89</v>
      </c>
      <c r="B10" s="4">
        <v>1300000</v>
      </c>
      <c r="C10" s="6" t="s">
        <v>90</v>
      </c>
      <c r="D10" s="17" t="s">
        <v>95</v>
      </c>
      <c r="E10" s="4">
        <v>276189.59999999998</v>
      </c>
      <c r="F10" s="4">
        <v>1023810.4</v>
      </c>
      <c r="G10" s="2">
        <v>1</v>
      </c>
      <c r="H10" s="2">
        <v>0.25</v>
      </c>
      <c r="I10" s="7" t="s">
        <v>169</v>
      </c>
      <c r="J10" s="8">
        <v>45657</v>
      </c>
    </row>
    <row r="11" spans="1:10" ht="15.75" x14ac:dyDescent="0.25">
      <c r="A11" s="86" t="s">
        <v>26</v>
      </c>
      <c r="B11" s="87"/>
      <c r="C11" s="87"/>
      <c r="D11" s="87"/>
      <c r="E11" s="87"/>
      <c r="F11" s="87"/>
      <c r="G11" s="87"/>
      <c r="H11" s="87"/>
      <c r="I11" s="87"/>
      <c r="J11" s="88"/>
    </row>
    <row r="12" spans="1:10" ht="14.45" customHeight="1" x14ac:dyDescent="0.25">
      <c r="A12" s="75" t="s">
        <v>3</v>
      </c>
      <c r="B12" s="68" t="s">
        <v>4</v>
      </c>
      <c r="C12" s="68" t="s">
        <v>13</v>
      </c>
      <c r="D12" s="92" t="s">
        <v>93</v>
      </c>
      <c r="E12" s="68" t="s">
        <v>5</v>
      </c>
      <c r="F12" s="68" t="s">
        <v>6</v>
      </c>
      <c r="G12" s="68" t="s">
        <v>7</v>
      </c>
      <c r="H12" s="68"/>
      <c r="I12" s="68" t="s">
        <v>8</v>
      </c>
      <c r="J12" s="79" t="s">
        <v>87</v>
      </c>
    </row>
    <row r="13" spans="1:10" x14ac:dyDescent="0.25">
      <c r="A13" s="75"/>
      <c r="B13" s="68"/>
      <c r="C13" s="68"/>
      <c r="D13" s="93"/>
      <c r="E13" s="68"/>
      <c r="F13" s="68"/>
      <c r="G13" s="9" t="s">
        <v>9</v>
      </c>
      <c r="H13" s="9" t="s">
        <v>10</v>
      </c>
      <c r="I13" s="68"/>
      <c r="J13" s="79"/>
    </row>
    <row r="14" spans="1:10" s="1" customFormat="1" ht="60" x14ac:dyDescent="0.25">
      <c r="A14" s="10" t="s">
        <v>0</v>
      </c>
      <c r="B14" s="4">
        <v>5591230</v>
      </c>
      <c r="C14" s="6" t="s">
        <v>29</v>
      </c>
      <c r="D14" s="17" t="s">
        <v>96</v>
      </c>
      <c r="E14" s="4">
        <v>2893596.25</v>
      </c>
      <c r="F14" s="4">
        <v>2697633.5</v>
      </c>
      <c r="G14" s="2">
        <v>1</v>
      </c>
      <c r="H14" s="2">
        <v>0.4</v>
      </c>
      <c r="I14" s="7" t="s">
        <v>152</v>
      </c>
      <c r="J14" s="8">
        <v>46022</v>
      </c>
    </row>
    <row r="15" spans="1:10" ht="30" x14ac:dyDescent="0.25">
      <c r="A15" s="10" t="s">
        <v>1</v>
      </c>
      <c r="B15" s="4">
        <v>996000</v>
      </c>
      <c r="C15" s="6" t="s">
        <v>14</v>
      </c>
      <c r="D15" s="17" t="s">
        <v>97</v>
      </c>
      <c r="E15" s="4">
        <f>B15-F15</f>
        <v>465300</v>
      </c>
      <c r="F15" s="4">
        <v>530700</v>
      </c>
      <c r="G15" s="2">
        <v>1</v>
      </c>
      <c r="H15" s="2">
        <v>1</v>
      </c>
      <c r="I15" s="7" t="s">
        <v>103</v>
      </c>
      <c r="J15" s="8">
        <v>45138</v>
      </c>
    </row>
    <row r="16" spans="1:10" ht="30" x14ac:dyDescent="0.25">
      <c r="A16" s="10" t="s">
        <v>2</v>
      </c>
      <c r="B16" s="4">
        <v>1931350</v>
      </c>
      <c r="C16" s="6" t="s">
        <v>30</v>
      </c>
      <c r="D16" s="17" t="s">
        <v>98</v>
      </c>
      <c r="E16" s="4">
        <v>1931350</v>
      </c>
      <c r="F16" s="4">
        <v>0</v>
      </c>
      <c r="G16" s="2">
        <v>1</v>
      </c>
      <c r="H16" s="2">
        <v>0.7</v>
      </c>
      <c r="I16" s="7" t="s">
        <v>151</v>
      </c>
      <c r="J16" s="8">
        <v>45473</v>
      </c>
    </row>
    <row r="17" spans="1:10" ht="15.75" x14ac:dyDescent="0.25">
      <c r="A17" s="86" t="s">
        <v>11</v>
      </c>
      <c r="B17" s="87"/>
      <c r="C17" s="87"/>
      <c r="D17" s="87"/>
      <c r="E17" s="87"/>
      <c r="F17" s="87"/>
      <c r="G17" s="87"/>
      <c r="H17" s="87"/>
      <c r="I17" s="87"/>
      <c r="J17" s="88"/>
    </row>
    <row r="18" spans="1:10" x14ac:dyDescent="0.25">
      <c r="A18" s="75" t="s">
        <v>3</v>
      </c>
      <c r="B18" s="68" t="s">
        <v>4</v>
      </c>
      <c r="C18" s="68" t="s">
        <v>13</v>
      </c>
      <c r="D18" s="68" t="s">
        <v>93</v>
      </c>
      <c r="E18" s="68" t="s">
        <v>5</v>
      </c>
      <c r="F18" s="68" t="s">
        <v>6</v>
      </c>
      <c r="G18" s="68" t="s">
        <v>7</v>
      </c>
      <c r="H18" s="68"/>
      <c r="I18" s="68" t="s">
        <v>8</v>
      </c>
      <c r="J18" s="79" t="s">
        <v>87</v>
      </c>
    </row>
    <row r="19" spans="1:10" x14ac:dyDescent="0.25">
      <c r="A19" s="75"/>
      <c r="B19" s="68"/>
      <c r="C19" s="68"/>
      <c r="D19" s="68"/>
      <c r="E19" s="68"/>
      <c r="F19" s="68"/>
      <c r="G19" s="9" t="s">
        <v>9</v>
      </c>
      <c r="H19" s="9" t="s">
        <v>10</v>
      </c>
      <c r="I19" s="68"/>
      <c r="J19" s="79"/>
    </row>
    <row r="20" spans="1:10" ht="45" x14ac:dyDescent="0.25">
      <c r="A20" s="10" t="s">
        <v>12</v>
      </c>
      <c r="B20" s="4">
        <v>601564.92000000004</v>
      </c>
      <c r="C20" s="6" t="s">
        <v>15</v>
      </c>
      <c r="D20" s="17" t="s">
        <v>99</v>
      </c>
      <c r="E20" s="4">
        <v>601564.92000000004</v>
      </c>
      <c r="F20" s="4">
        <v>0</v>
      </c>
      <c r="G20" s="2">
        <v>1</v>
      </c>
      <c r="H20" s="2">
        <v>0</v>
      </c>
      <c r="I20" s="7" t="s">
        <v>153</v>
      </c>
      <c r="J20" s="8">
        <v>45657</v>
      </c>
    </row>
    <row r="21" spans="1:10" ht="15.75" x14ac:dyDescent="0.25">
      <c r="A21" s="86" t="s">
        <v>16</v>
      </c>
      <c r="B21" s="87"/>
      <c r="C21" s="87"/>
      <c r="D21" s="87"/>
      <c r="E21" s="87"/>
      <c r="F21" s="87"/>
      <c r="G21" s="87"/>
      <c r="H21" s="87"/>
      <c r="I21" s="87"/>
      <c r="J21" s="88"/>
    </row>
    <row r="22" spans="1:10" x14ac:dyDescent="0.25">
      <c r="A22" s="75" t="s">
        <v>3</v>
      </c>
      <c r="B22" s="68" t="s">
        <v>4</v>
      </c>
      <c r="C22" s="68" t="s">
        <v>13</v>
      </c>
      <c r="D22" s="68" t="s">
        <v>93</v>
      </c>
      <c r="E22" s="68" t="s">
        <v>5</v>
      </c>
      <c r="F22" s="68" t="s">
        <v>6</v>
      </c>
      <c r="G22" s="68" t="s">
        <v>7</v>
      </c>
      <c r="H22" s="68"/>
      <c r="I22" s="68" t="s">
        <v>8</v>
      </c>
      <c r="J22" s="79" t="s">
        <v>87</v>
      </c>
    </row>
    <row r="23" spans="1:10" x14ac:dyDescent="0.25">
      <c r="A23" s="75"/>
      <c r="B23" s="68"/>
      <c r="C23" s="68"/>
      <c r="D23" s="68"/>
      <c r="E23" s="68"/>
      <c r="F23" s="68"/>
      <c r="G23" s="9" t="s">
        <v>9</v>
      </c>
      <c r="H23" s="9" t="s">
        <v>10</v>
      </c>
      <c r="I23" s="68"/>
      <c r="J23" s="79"/>
    </row>
    <row r="24" spans="1:10" ht="30" x14ac:dyDescent="0.25">
      <c r="A24" s="10" t="s">
        <v>17</v>
      </c>
      <c r="B24" s="4">
        <v>582672</v>
      </c>
      <c r="C24" s="11" t="s">
        <v>18</v>
      </c>
      <c r="D24" s="67" t="s">
        <v>100</v>
      </c>
      <c r="E24" s="4">
        <f>B24-F24</f>
        <v>268772</v>
      </c>
      <c r="F24" s="12">
        <v>313900</v>
      </c>
      <c r="G24" s="2">
        <v>1</v>
      </c>
      <c r="H24" s="2">
        <v>1</v>
      </c>
      <c r="I24" s="7" t="s">
        <v>91</v>
      </c>
      <c r="J24" s="8">
        <v>44834</v>
      </c>
    </row>
    <row r="25" spans="1:10" ht="30" x14ac:dyDescent="0.25">
      <c r="A25" s="10" t="s">
        <v>19</v>
      </c>
      <c r="B25" s="4">
        <v>1220400</v>
      </c>
      <c r="C25" s="11" t="s">
        <v>20</v>
      </c>
      <c r="D25" s="67"/>
      <c r="E25" s="4">
        <f>B25-F25</f>
        <v>601400</v>
      </c>
      <c r="F25" s="4">
        <v>619000</v>
      </c>
      <c r="G25" s="2">
        <v>1</v>
      </c>
      <c r="H25" s="2">
        <v>0.1</v>
      </c>
      <c r="I25" s="9" t="s">
        <v>137</v>
      </c>
      <c r="J25" s="8">
        <v>45657</v>
      </c>
    </row>
    <row r="26" spans="1:10" x14ac:dyDescent="0.25">
      <c r="A26" s="10" t="s">
        <v>21</v>
      </c>
      <c r="B26" s="4">
        <v>432541.73</v>
      </c>
      <c r="C26" s="13" t="s">
        <v>22</v>
      </c>
      <c r="D26" s="67"/>
      <c r="E26" s="4">
        <f>B26-F26</f>
        <v>312541.73</v>
      </c>
      <c r="F26" s="4">
        <v>120000</v>
      </c>
      <c r="G26" s="2">
        <v>1</v>
      </c>
      <c r="H26" s="2">
        <v>1</v>
      </c>
      <c r="I26" s="7" t="s">
        <v>101</v>
      </c>
      <c r="J26" s="8">
        <v>45291</v>
      </c>
    </row>
    <row r="27" spans="1:10" ht="15.75" x14ac:dyDescent="0.25">
      <c r="A27" s="86" t="s">
        <v>23</v>
      </c>
      <c r="B27" s="87"/>
      <c r="C27" s="87"/>
      <c r="D27" s="87"/>
      <c r="E27" s="87"/>
      <c r="F27" s="87"/>
      <c r="G27" s="87"/>
      <c r="H27" s="87"/>
      <c r="I27" s="87"/>
      <c r="J27" s="88"/>
    </row>
    <row r="28" spans="1:10" x14ac:dyDescent="0.25">
      <c r="A28" s="75" t="s">
        <v>3</v>
      </c>
      <c r="B28" s="68" t="s">
        <v>4</v>
      </c>
      <c r="C28" s="68" t="s">
        <v>13</v>
      </c>
      <c r="D28" s="68" t="s">
        <v>93</v>
      </c>
      <c r="E28" s="68" t="s">
        <v>5</v>
      </c>
      <c r="F28" s="68" t="s">
        <v>6</v>
      </c>
      <c r="G28" s="68" t="s">
        <v>7</v>
      </c>
      <c r="H28" s="68"/>
      <c r="I28" s="68" t="s">
        <v>8</v>
      </c>
      <c r="J28" s="79" t="s">
        <v>87</v>
      </c>
    </row>
    <row r="29" spans="1:10" x14ac:dyDescent="0.25">
      <c r="A29" s="75"/>
      <c r="B29" s="68"/>
      <c r="C29" s="68"/>
      <c r="D29" s="68"/>
      <c r="E29" s="68"/>
      <c r="F29" s="68"/>
      <c r="G29" s="9" t="s">
        <v>9</v>
      </c>
      <c r="H29" s="9" t="s">
        <v>10</v>
      </c>
      <c r="I29" s="68"/>
      <c r="J29" s="79"/>
    </row>
    <row r="30" spans="1:10" ht="30" x14ac:dyDescent="0.25">
      <c r="A30" s="10" t="s">
        <v>19</v>
      </c>
      <c r="B30" s="4">
        <v>418559.25</v>
      </c>
      <c r="C30" s="11" t="s">
        <v>20</v>
      </c>
      <c r="D30" s="67" t="s">
        <v>104</v>
      </c>
      <c r="E30" s="4">
        <v>418559.25</v>
      </c>
      <c r="F30" s="4">
        <v>0</v>
      </c>
      <c r="G30" s="2">
        <v>1</v>
      </c>
      <c r="H30" s="2">
        <v>0.1</v>
      </c>
      <c r="I30" s="9" t="s">
        <v>102</v>
      </c>
      <c r="J30" s="8">
        <v>45657</v>
      </c>
    </row>
    <row r="31" spans="1:10" x14ac:dyDescent="0.25">
      <c r="A31" s="10" t="s">
        <v>21</v>
      </c>
      <c r="B31" s="4">
        <v>135105.92000000001</v>
      </c>
      <c r="C31" s="13" t="s">
        <v>22</v>
      </c>
      <c r="D31" s="67"/>
      <c r="E31" s="4">
        <v>135105.92000000001</v>
      </c>
      <c r="F31" s="4">
        <v>0</v>
      </c>
      <c r="G31" s="2">
        <v>1</v>
      </c>
      <c r="H31" s="2">
        <v>1</v>
      </c>
      <c r="I31" s="7" t="s">
        <v>101</v>
      </c>
      <c r="J31" s="8">
        <v>45291</v>
      </c>
    </row>
    <row r="32" spans="1:10" ht="15.75" x14ac:dyDescent="0.25">
      <c r="A32" s="86" t="s">
        <v>25</v>
      </c>
      <c r="B32" s="87"/>
      <c r="C32" s="87"/>
      <c r="D32" s="87"/>
      <c r="E32" s="87"/>
      <c r="F32" s="87"/>
      <c r="G32" s="87"/>
      <c r="H32" s="87"/>
      <c r="I32" s="87"/>
      <c r="J32" s="88"/>
    </row>
    <row r="33" spans="1:10" x14ac:dyDescent="0.25">
      <c r="A33" s="75" t="s">
        <v>3</v>
      </c>
      <c r="B33" s="68" t="s">
        <v>4</v>
      </c>
      <c r="C33" s="68" t="s">
        <v>13</v>
      </c>
      <c r="D33" s="68" t="s">
        <v>93</v>
      </c>
      <c r="E33" s="68" t="s">
        <v>5</v>
      </c>
      <c r="F33" s="68" t="s">
        <v>6</v>
      </c>
      <c r="G33" s="68" t="s">
        <v>7</v>
      </c>
      <c r="H33" s="68"/>
      <c r="I33" s="68" t="s">
        <v>8</v>
      </c>
      <c r="J33" s="79" t="s">
        <v>87</v>
      </c>
    </row>
    <row r="34" spans="1:10" x14ac:dyDescent="0.25">
      <c r="A34" s="75"/>
      <c r="B34" s="68"/>
      <c r="C34" s="68"/>
      <c r="D34" s="68"/>
      <c r="E34" s="68"/>
      <c r="F34" s="68"/>
      <c r="G34" s="9" t="s">
        <v>9</v>
      </c>
      <c r="H34" s="9" t="s">
        <v>10</v>
      </c>
      <c r="I34" s="68"/>
      <c r="J34" s="79"/>
    </row>
    <row r="35" spans="1:10" ht="105" x14ac:dyDescent="0.25">
      <c r="A35" s="10" t="s">
        <v>24</v>
      </c>
      <c r="B35" s="4">
        <f>E35</f>
        <v>5725658.1100000003</v>
      </c>
      <c r="C35" s="7" t="s">
        <v>115</v>
      </c>
      <c r="D35" s="18" t="s">
        <v>105</v>
      </c>
      <c r="E35" s="4">
        <v>5725658.1100000003</v>
      </c>
      <c r="F35" s="4">
        <v>0</v>
      </c>
      <c r="G35" s="2">
        <v>1</v>
      </c>
      <c r="H35" s="2">
        <v>0.6</v>
      </c>
      <c r="I35" s="7" t="s">
        <v>116</v>
      </c>
      <c r="J35" s="8">
        <v>46022</v>
      </c>
    </row>
    <row r="36" spans="1:10" ht="15.75" x14ac:dyDescent="0.25">
      <c r="A36" s="86" t="s">
        <v>180</v>
      </c>
      <c r="B36" s="87"/>
      <c r="C36" s="87"/>
      <c r="D36" s="87"/>
      <c r="E36" s="87"/>
      <c r="F36" s="87"/>
      <c r="G36" s="87"/>
      <c r="H36" s="87"/>
      <c r="I36" s="87"/>
      <c r="J36" s="88"/>
    </row>
    <row r="37" spans="1:10" x14ac:dyDescent="0.25">
      <c r="A37" s="89" t="s">
        <v>32</v>
      </c>
      <c r="B37" s="90"/>
      <c r="C37" s="90"/>
      <c r="D37" s="90"/>
      <c r="E37" s="90"/>
      <c r="F37" s="90"/>
      <c r="G37" s="90"/>
      <c r="H37" s="90"/>
      <c r="I37" s="90"/>
      <c r="J37" s="91"/>
    </row>
    <row r="38" spans="1:10" x14ac:dyDescent="0.25">
      <c r="A38" s="75" t="s">
        <v>3</v>
      </c>
      <c r="B38" s="68" t="s">
        <v>4</v>
      </c>
      <c r="C38" s="68" t="s">
        <v>13</v>
      </c>
      <c r="D38" s="68" t="s">
        <v>93</v>
      </c>
      <c r="E38" s="68" t="s">
        <v>5</v>
      </c>
      <c r="F38" s="68" t="s">
        <v>6</v>
      </c>
      <c r="G38" s="68" t="s">
        <v>7</v>
      </c>
      <c r="H38" s="68"/>
      <c r="I38" s="68" t="s">
        <v>8</v>
      </c>
      <c r="J38" s="79" t="s">
        <v>87</v>
      </c>
    </row>
    <row r="39" spans="1:10" x14ac:dyDescent="0.25">
      <c r="A39" s="75"/>
      <c r="B39" s="68"/>
      <c r="C39" s="68"/>
      <c r="D39" s="68"/>
      <c r="E39" s="68"/>
      <c r="F39" s="68"/>
      <c r="G39" s="9" t="s">
        <v>9</v>
      </c>
      <c r="H39" s="9" t="s">
        <v>10</v>
      </c>
      <c r="I39" s="68"/>
      <c r="J39" s="79"/>
    </row>
    <row r="40" spans="1:10" x14ac:dyDescent="0.25">
      <c r="A40" s="20" t="s">
        <v>106</v>
      </c>
      <c r="B40" s="4">
        <v>1564008</v>
      </c>
      <c r="C40" s="13" t="s">
        <v>34</v>
      </c>
      <c r="D40" s="16" t="s">
        <v>35</v>
      </c>
      <c r="E40" s="4">
        <v>1564008</v>
      </c>
      <c r="F40" s="4">
        <v>0</v>
      </c>
      <c r="G40" s="2">
        <v>1</v>
      </c>
      <c r="H40" s="2">
        <v>0</v>
      </c>
      <c r="I40" s="7" t="s">
        <v>140</v>
      </c>
      <c r="J40" s="8">
        <v>46022</v>
      </c>
    </row>
    <row r="41" spans="1:10" s="37" customFormat="1" x14ac:dyDescent="0.25">
      <c r="A41" s="21" t="s">
        <v>106</v>
      </c>
      <c r="B41" s="4">
        <v>1564008</v>
      </c>
      <c r="C41" s="13" t="s">
        <v>39</v>
      </c>
      <c r="D41" s="53" t="s">
        <v>36</v>
      </c>
      <c r="E41" s="4">
        <f>B41</f>
        <v>1564008</v>
      </c>
      <c r="F41" s="4">
        <v>0</v>
      </c>
      <c r="G41" s="2">
        <v>1</v>
      </c>
      <c r="H41" s="2">
        <v>0</v>
      </c>
      <c r="I41" s="7" t="s">
        <v>141</v>
      </c>
      <c r="J41" s="8">
        <v>46022</v>
      </c>
    </row>
    <row r="42" spans="1:10" x14ac:dyDescent="0.25">
      <c r="A42" s="20" t="s">
        <v>106</v>
      </c>
      <c r="B42" s="4">
        <v>1564008</v>
      </c>
      <c r="C42" s="13" t="s">
        <v>40</v>
      </c>
      <c r="D42" s="16" t="s">
        <v>33</v>
      </c>
      <c r="E42" s="4">
        <f t="shared" ref="E42:E44" si="0">B42</f>
        <v>1564008</v>
      </c>
      <c r="F42" s="4">
        <v>0</v>
      </c>
      <c r="G42" s="2">
        <v>1</v>
      </c>
      <c r="H42" s="2">
        <v>0</v>
      </c>
      <c r="I42" s="7" t="s">
        <v>140</v>
      </c>
      <c r="J42" s="8">
        <v>46022</v>
      </c>
    </row>
    <row r="43" spans="1:10" s="37" customFormat="1" x14ac:dyDescent="0.25">
      <c r="A43" s="21" t="s">
        <v>106</v>
      </c>
      <c r="B43" s="4">
        <v>491416</v>
      </c>
      <c r="C43" s="13" t="s">
        <v>41</v>
      </c>
      <c r="D43" s="19" t="s">
        <v>37</v>
      </c>
      <c r="E43" s="4">
        <f t="shared" si="0"/>
        <v>491416</v>
      </c>
      <c r="F43" s="4">
        <v>0</v>
      </c>
      <c r="G43" s="2">
        <v>1</v>
      </c>
      <c r="H43" s="2">
        <v>0</v>
      </c>
      <c r="I43" s="7" t="s">
        <v>141</v>
      </c>
      <c r="J43" s="8">
        <v>46022</v>
      </c>
    </row>
    <row r="44" spans="1:10" x14ac:dyDescent="0.25">
      <c r="A44" s="20" t="s">
        <v>106</v>
      </c>
      <c r="B44" s="4">
        <v>1047530</v>
      </c>
      <c r="C44" s="13" t="s">
        <v>42</v>
      </c>
      <c r="D44" s="19" t="s">
        <v>38</v>
      </c>
      <c r="E44" s="4">
        <f t="shared" si="0"/>
        <v>1047530</v>
      </c>
      <c r="F44" s="4">
        <v>0</v>
      </c>
      <c r="G44" s="2">
        <v>1</v>
      </c>
      <c r="H44" s="2">
        <v>0</v>
      </c>
      <c r="I44" s="7" t="s">
        <v>140</v>
      </c>
      <c r="J44" s="8">
        <v>46022</v>
      </c>
    </row>
    <row r="45" spans="1:10" x14ac:dyDescent="0.25">
      <c r="A45" s="76" t="s">
        <v>43</v>
      </c>
      <c r="B45" s="77"/>
      <c r="C45" s="77"/>
      <c r="D45" s="77"/>
      <c r="E45" s="77"/>
      <c r="F45" s="77"/>
      <c r="G45" s="77"/>
      <c r="H45" s="77"/>
      <c r="I45" s="77"/>
      <c r="J45" s="78"/>
    </row>
    <row r="46" spans="1:10" x14ac:dyDescent="0.25">
      <c r="A46" s="75" t="s">
        <v>3</v>
      </c>
      <c r="B46" s="68" t="s">
        <v>4</v>
      </c>
      <c r="C46" s="68" t="s">
        <v>13</v>
      </c>
      <c r="D46" s="68" t="s">
        <v>93</v>
      </c>
      <c r="E46" s="68" t="s">
        <v>5</v>
      </c>
      <c r="F46" s="68" t="s">
        <v>6</v>
      </c>
      <c r="G46" s="68" t="s">
        <v>7</v>
      </c>
      <c r="H46" s="68"/>
      <c r="I46" s="68" t="s">
        <v>8</v>
      </c>
      <c r="J46" s="79" t="s">
        <v>87</v>
      </c>
    </row>
    <row r="47" spans="1:10" x14ac:dyDescent="0.25">
      <c r="A47" s="75"/>
      <c r="B47" s="68"/>
      <c r="C47" s="68"/>
      <c r="D47" s="68"/>
      <c r="E47" s="68"/>
      <c r="F47" s="68"/>
      <c r="G47" s="9" t="s">
        <v>9</v>
      </c>
      <c r="H47" s="9" t="s">
        <v>10</v>
      </c>
      <c r="I47" s="68"/>
      <c r="J47" s="79"/>
    </row>
    <row r="48" spans="1:10" x14ac:dyDescent="0.25">
      <c r="A48" s="20" t="s">
        <v>107</v>
      </c>
      <c r="B48" s="4">
        <v>173075</v>
      </c>
      <c r="C48" s="13" t="s">
        <v>47</v>
      </c>
      <c r="D48" s="19" t="s">
        <v>44</v>
      </c>
      <c r="E48" s="4">
        <v>194705</v>
      </c>
      <c r="F48" s="4">
        <v>0</v>
      </c>
      <c r="G48" s="2">
        <v>1</v>
      </c>
      <c r="H48" s="2">
        <v>0.05</v>
      </c>
      <c r="I48" s="7" t="s">
        <v>117</v>
      </c>
      <c r="J48" s="8">
        <v>45382</v>
      </c>
    </row>
    <row r="49" spans="1:10" s="37" customFormat="1" ht="13.9" customHeight="1" x14ac:dyDescent="0.25">
      <c r="A49" s="21" t="s">
        <v>107</v>
      </c>
      <c r="B49" s="4">
        <v>173075</v>
      </c>
      <c r="C49" s="13" t="s">
        <v>177</v>
      </c>
      <c r="D49" s="19" t="s">
        <v>178</v>
      </c>
      <c r="E49" s="4">
        <f t="shared" ref="E49" si="1">B49</f>
        <v>173075</v>
      </c>
      <c r="F49" s="4">
        <v>0</v>
      </c>
      <c r="G49" s="2">
        <v>1</v>
      </c>
      <c r="H49" s="2">
        <v>0.05</v>
      </c>
      <c r="I49" s="7" t="s">
        <v>176</v>
      </c>
      <c r="J49" s="8">
        <v>45382</v>
      </c>
    </row>
    <row r="50" spans="1:10" x14ac:dyDescent="0.25">
      <c r="A50" s="20" t="s">
        <v>107</v>
      </c>
      <c r="B50" s="4">
        <v>173075</v>
      </c>
      <c r="C50" s="13" t="s">
        <v>48</v>
      </c>
      <c r="D50" s="19" t="s">
        <v>45</v>
      </c>
      <c r="E50" s="4">
        <v>194705</v>
      </c>
      <c r="F50" s="4">
        <v>0</v>
      </c>
      <c r="G50" s="2">
        <v>1</v>
      </c>
      <c r="H50" s="2">
        <v>0.05</v>
      </c>
      <c r="I50" s="7" t="s">
        <v>117</v>
      </c>
      <c r="J50" s="8">
        <v>45382</v>
      </c>
    </row>
    <row r="51" spans="1:10" x14ac:dyDescent="0.25">
      <c r="A51" s="20" t="s">
        <v>107</v>
      </c>
      <c r="B51" s="4">
        <v>173075</v>
      </c>
      <c r="C51" s="13" t="s">
        <v>49</v>
      </c>
      <c r="D51" s="19" t="s">
        <v>46</v>
      </c>
      <c r="E51" s="4">
        <v>194705</v>
      </c>
      <c r="F51" s="4">
        <v>0</v>
      </c>
      <c r="G51" s="2">
        <v>1</v>
      </c>
      <c r="H51" s="2">
        <v>0.5</v>
      </c>
      <c r="I51" s="7" t="s">
        <v>117</v>
      </c>
      <c r="J51" s="8">
        <v>45382</v>
      </c>
    </row>
    <row r="52" spans="1:10" x14ac:dyDescent="0.25">
      <c r="A52" s="20" t="s">
        <v>108</v>
      </c>
      <c r="B52" s="4">
        <v>290030.78000000003</v>
      </c>
      <c r="C52" s="9" t="s">
        <v>51</v>
      </c>
      <c r="D52" s="19" t="s">
        <v>50</v>
      </c>
      <c r="E52" s="4">
        <v>0</v>
      </c>
      <c r="F52" s="4">
        <v>290030.78000000003</v>
      </c>
      <c r="G52" s="2">
        <v>1</v>
      </c>
      <c r="H52" s="2">
        <v>0.15</v>
      </c>
      <c r="I52" s="7" t="s">
        <v>118</v>
      </c>
      <c r="J52" s="8">
        <v>45382</v>
      </c>
    </row>
    <row r="53" spans="1:10" x14ac:dyDescent="0.25">
      <c r="A53" s="20" t="s">
        <v>109</v>
      </c>
      <c r="B53" s="4">
        <v>394680</v>
      </c>
      <c r="C53" s="13" t="s">
        <v>53</v>
      </c>
      <c r="D53" s="19" t="s">
        <v>52</v>
      </c>
      <c r="E53" s="4">
        <v>0</v>
      </c>
      <c r="F53" s="4">
        <v>394680</v>
      </c>
      <c r="G53" s="2">
        <v>1</v>
      </c>
      <c r="H53" s="2">
        <v>0</v>
      </c>
      <c r="I53" s="13" t="s">
        <v>179</v>
      </c>
      <c r="J53" s="8">
        <v>45382</v>
      </c>
    </row>
    <row r="54" spans="1:10" x14ac:dyDescent="0.25">
      <c r="A54" s="76" t="s">
        <v>92</v>
      </c>
      <c r="B54" s="77"/>
      <c r="C54" s="77"/>
      <c r="D54" s="77"/>
      <c r="E54" s="77"/>
      <c r="F54" s="77"/>
      <c r="G54" s="77"/>
      <c r="H54" s="77"/>
      <c r="I54" s="77"/>
      <c r="J54" s="78"/>
    </row>
    <row r="55" spans="1:10" ht="14.45" customHeight="1" x14ac:dyDescent="0.25">
      <c r="A55" s="75" t="s">
        <v>3</v>
      </c>
      <c r="B55" s="68" t="s">
        <v>4</v>
      </c>
      <c r="C55" s="68" t="s">
        <v>13</v>
      </c>
      <c r="D55" s="68" t="s">
        <v>93</v>
      </c>
      <c r="E55" s="68" t="s">
        <v>5</v>
      </c>
      <c r="F55" s="68" t="s">
        <v>6</v>
      </c>
      <c r="G55" s="68" t="s">
        <v>7</v>
      </c>
      <c r="H55" s="68"/>
      <c r="I55" s="68" t="s">
        <v>8</v>
      </c>
      <c r="J55" s="79" t="s">
        <v>87</v>
      </c>
    </row>
    <row r="56" spans="1:10" x14ac:dyDescent="0.25">
      <c r="A56" s="75"/>
      <c r="B56" s="68"/>
      <c r="C56" s="68"/>
      <c r="D56" s="68"/>
      <c r="E56" s="68"/>
      <c r="F56" s="68"/>
      <c r="G56" s="9" t="s">
        <v>9</v>
      </c>
      <c r="H56" s="9" t="s">
        <v>10</v>
      </c>
      <c r="I56" s="68"/>
      <c r="J56" s="79"/>
    </row>
    <row r="57" spans="1:10" x14ac:dyDescent="0.25">
      <c r="A57" s="21" t="s">
        <v>110</v>
      </c>
      <c r="B57" s="4">
        <v>2649889</v>
      </c>
      <c r="C57" s="9" t="s">
        <v>56</v>
      </c>
      <c r="D57" s="16" t="s">
        <v>54</v>
      </c>
      <c r="E57" s="4">
        <v>2649889</v>
      </c>
      <c r="F57" s="4">
        <v>0</v>
      </c>
      <c r="G57" s="2">
        <v>1</v>
      </c>
      <c r="H57" s="2">
        <v>0</v>
      </c>
      <c r="I57" s="7" t="s">
        <v>140</v>
      </c>
      <c r="J57" s="8">
        <v>46022</v>
      </c>
    </row>
    <row r="58" spans="1:10" x14ac:dyDescent="0.25">
      <c r="A58" s="21" t="s">
        <v>111</v>
      </c>
      <c r="B58" s="4">
        <v>2649889</v>
      </c>
      <c r="C58" s="9" t="s">
        <v>57</v>
      </c>
      <c r="D58" s="16" t="s">
        <v>55</v>
      </c>
      <c r="E58" s="4">
        <v>2649889</v>
      </c>
      <c r="F58" s="4">
        <v>0</v>
      </c>
      <c r="G58" s="2">
        <v>1</v>
      </c>
      <c r="H58" s="2">
        <v>0</v>
      </c>
      <c r="I58" s="7" t="s">
        <v>140</v>
      </c>
      <c r="J58" s="8">
        <v>46022</v>
      </c>
    </row>
    <row r="59" spans="1:10" x14ac:dyDescent="0.25">
      <c r="A59" s="76" t="s">
        <v>58</v>
      </c>
      <c r="B59" s="77"/>
      <c r="C59" s="77"/>
      <c r="D59" s="77"/>
      <c r="E59" s="77"/>
      <c r="F59" s="77"/>
      <c r="G59" s="77"/>
      <c r="H59" s="77"/>
      <c r="I59" s="77"/>
      <c r="J59" s="78"/>
    </row>
    <row r="60" spans="1:10" x14ac:dyDescent="0.25">
      <c r="A60" s="75" t="s">
        <v>3</v>
      </c>
      <c r="B60" s="68" t="s">
        <v>4</v>
      </c>
      <c r="C60" s="68" t="s">
        <v>13</v>
      </c>
      <c r="D60" s="68" t="s">
        <v>93</v>
      </c>
      <c r="E60" s="68" t="s">
        <v>5</v>
      </c>
      <c r="F60" s="68" t="s">
        <v>154</v>
      </c>
      <c r="G60" s="68" t="s">
        <v>7</v>
      </c>
      <c r="H60" s="68"/>
      <c r="I60" s="68" t="s">
        <v>8</v>
      </c>
      <c r="J60" s="79" t="s">
        <v>87</v>
      </c>
    </row>
    <row r="61" spans="1:10" x14ac:dyDescent="0.25">
      <c r="A61" s="75"/>
      <c r="B61" s="68"/>
      <c r="C61" s="68"/>
      <c r="D61" s="68"/>
      <c r="E61" s="68"/>
      <c r="F61" s="68"/>
      <c r="G61" s="9" t="s">
        <v>9</v>
      </c>
      <c r="H61" s="9" t="s">
        <v>10</v>
      </c>
      <c r="I61" s="68"/>
      <c r="J61" s="79"/>
    </row>
    <row r="62" spans="1:10" ht="75" x14ac:dyDescent="0.25">
      <c r="A62" s="27" t="s">
        <v>112</v>
      </c>
      <c r="B62" s="4">
        <v>816958.42</v>
      </c>
      <c r="C62" s="9" t="s">
        <v>64</v>
      </c>
      <c r="D62" s="16" t="s">
        <v>59</v>
      </c>
      <c r="E62" s="4">
        <v>0</v>
      </c>
      <c r="F62" s="4">
        <f>B62</f>
        <v>816958.42</v>
      </c>
      <c r="G62" s="2">
        <v>1</v>
      </c>
      <c r="H62" s="2">
        <v>0.7</v>
      </c>
      <c r="I62" s="11" t="s">
        <v>139</v>
      </c>
      <c r="J62" s="8">
        <v>45838</v>
      </c>
    </row>
    <row r="63" spans="1:10" x14ac:dyDescent="0.25">
      <c r="A63" s="27" t="s">
        <v>112</v>
      </c>
      <c r="B63" s="4">
        <v>369525.93</v>
      </c>
      <c r="C63" s="9" t="s">
        <v>65</v>
      </c>
      <c r="D63" s="16" t="s">
        <v>60</v>
      </c>
      <c r="E63" s="4">
        <v>0</v>
      </c>
      <c r="F63" s="4">
        <f t="shared" ref="F63:F66" si="2">B63</f>
        <v>369525.93</v>
      </c>
      <c r="G63" s="2">
        <v>0</v>
      </c>
      <c r="H63" s="2">
        <v>0</v>
      </c>
      <c r="I63" s="13" t="s">
        <v>69</v>
      </c>
      <c r="J63" s="8">
        <v>45838</v>
      </c>
    </row>
    <row r="64" spans="1:10" x14ac:dyDescent="0.25">
      <c r="A64" s="27" t="s">
        <v>112</v>
      </c>
      <c r="B64" s="4">
        <v>604446.43999999994</v>
      </c>
      <c r="C64" s="9" t="s">
        <v>67</v>
      </c>
      <c r="D64" s="16" t="s">
        <v>61</v>
      </c>
      <c r="E64" s="4">
        <v>0</v>
      </c>
      <c r="F64" s="4">
        <f t="shared" si="2"/>
        <v>604446.43999999994</v>
      </c>
      <c r="G64" s="2">
        <v>0</v>
      </c>
      <c r="H64" s="2">
        <v>0</v>
      </c>
      <c r="I64" s="13" t="s">
        <v>69</v>
      </c>
      <c r="J64" s="8">
        <v>45838</v>
      </c>
    </row>
    <row r="65" spans="1:10" ht="30" x14ac:dyDescent="0.25">
      <c r="A65" s="27" t="s">
        <v>112</v>
      </c>
      <c r="B65" s="4">
        <v>451638</v>
      </c>
      <c r="C65" s="9" t="s">
        <v>66</v>
      </c>
      <c r="D65" s="16" t="s">
        <v>62</v>
      </c>
      <c r="E65" s="4">
        <f>B65</f>
        <v>451638</v>
      </c>
      <c r="F65" s="4">
        <v>0</v>
      </c>
      <c r="G65" s="2">
        <v>1</v>
      </c>
      <c r="H65" s="2">
        <v>0.7</v>
      </c>
      <c r="I65" s="11" t="s">
        <v>127</v>
      </c>
      <c r="J65" s="8">
        <v>45838</v>
      </c>
    </row>
    <row r="66" spans="1:10" ht="30" x14ac:dyDescent="0.25">
      <c r="A66" s="27" t="s">
        <v>112</v>
      </c>
      <c r="B66" s="4">
        <v>223774.95</v>
      </c>
      <c r="C66" s="9" t="s">
        <v>68</v>
      </c>
      <c r="D66" s="16" t="s">
        <v>63</v>
      </c>
      <c r="E66" s="4">
        <v>0</v>
      </c>
      <c r="F66" s="4">
        <f t="shared" si="2"/>
        <v>223774.95</v>
      </c>
      <c r="G66" s="2">
        <v>1</v>
      </c>
      <c r="H66" s="2">
        <v>1</v>
      </c>
      <c r="I66" s="11" t="s">
        <v>138</v>
      </c>
      <c r="J66" s="8">
        <v>45838</v>
      </c>
    </row>
    <row r="67" spans="1:10" x14ac:dyDescent="0.25">
      <c r="A67" s="76" t="s">
        <v>70</v>
      </c>
      <c r="B67" s="77"/>
      <c r="C67" s="77"/>
      <c r="D67" s="77"/>
      <c r="E67" s="77"/>
      <c r="F67" s="77"/>
      <c r="G67" s="77"/>
      <c r="H67" s="77"/>
      <c r="I67" s="77"/>
      <c r="J67" s="78"/>
    </row>
    <row r="68" spans="1:10" x14ac:dyDescent="0.25">
      <c r="A68" s="75" t="s">
        <v>3</v>
      </c>
      <c r="B68" s="68" t="s">
        <v>4</v>
      </c>
      <c r="C68" s="68" t="s">
        <v>13</v>
      </c>
      <c r="D68" s="68" t="s">
        <v>93</v>
      </c>
      <c r="E68" s="68" t="s">
        <v>5</v>
      </c>
      <c r="F68" s="68" t="s">
        <v>6</v>
      </c>
      <c r="G68" s="68" t="s">
        <v>7</v>
      </c>
      <c r="H68" s="68"/>
      <c r="I68" s="68" t="s">
        <v>8</v>
      </c>
      <c r="J68" s="79" t="s">
        <v>87</v>
      </c>
    </row>
    <row r="69" spans="1:10" x14ac:dyDescent="0.25">
      <c r="A69" s="75"/>
      <c r="B69" s="68"/>
      <c r="C69" s="68"/>
      <c r="D69" s="68"/>
      <c r="E69" s="68"/>
      <c r="F69" s="68"/>
      <c r="G69" s="9" t="s">
        <v>9</v>
      </c>
      <c r="H69" s="9" t="s">
        <v>10</v>
      </c>
      <c r="I69" s="68"/>
      <c r="J69" s="79"/>
    </row>
    <row r="70" spans="1:10" ht="45" x14ac:dyDescent="0.25">
      <c r="A70" s="10" t="s">
        <v>113</v>
      </c>
      <c r="B70" s="4">
        <v>530000</v>
      </c>
      <c r="C70" s="7" t="s">
        <v>80</v>
      </c>
      <c r="D70" s="16" t="s">
        <v>71</v>
      </c>
      <c r="E70" s="4">
        <v>0</v>
      </c>
      <c r="F70" s="4">
        <f>B70</f>
        <v>530000</v>
      </c>
      <c r="G70" s="2">
        <v>1</v>
      </c>
      <c r="H70" s="2">
        <v>0.7</v>
      </c>
      <c r="I70" s="7" t="s">
        <v>119</v>
      </c>
      <c r="J70" s="8">
        <v>45657</v>
      </c>
    </row>
    <row r="71" spans="1:10" ht="45" x14ac:dyDescent="0.25">
      <c r="A71" s="10" t="s">
        <v>113</v>
      </c>
      <c r="B71" s="4">
        <v>914000</v>
      </c>
      <c r="C71" s="7" t="s">
        <v>81</v>
      </c>
      <c r="D71" s="16" t="s">
        <v>72</v>
      </c>
      <c r="E71" s="4">
        <v>0</v>
      </c>
      <c r="F71" s="4">
        <f t="shared" ref="F71:F78" si="3">B71</f>
        <v>914000</v>
      </c>
      <c r="G71" s="2">
        <v>1</v>
      </c>
      <c r="H71" s="2">
        <v>0.5</v>
      </c>
      <c r="I71" s="7" t="s">
        <v>120</v>
      </c>
      <c r="J71" s="8">
        <v>45657</v>
      </c>
    </row>
    <row r="72" spans="1:10" ht="45" x14ac:dyDescent="0.25">
      <c r="A72" s="10" t="s">
        <v>113</v>
      </c>
      <c r="B72" s="4">
        <v>274500</v>
      </c>
      <c r="C72" s="7" t="s">
        <v>82</v>
      </c>
      <c r="D72" s="16" t="s">
        <v>73</v>
      </c>
      <c r="E72" s="4">
        <v>0</v>
      </c>
      <c r="F72" s="4">
        <f t="shared" si="3"/>
        <v>274500</v>
      </c>
      <c r="G72" s="2">
        <v>1</v>
      </c>
      <c r="H72" s="2">
        <v>0.5</v>
      </c>
      <c r="I72" s="7" t="s">
        <v>121</v>
      </c>
      <c r="J72" s="8">
        <v>45657</v>
      </c>
    </row>
    <row r="73" spans="1:10" ht="45" x14ac:dyDescent="0.25">
      <c r="A73" s="10" t="s">
        <v>113</v>
      </c>
      <c r="B73" s="4">
        <v>608000</v>
      </c>
      <c r="C73" s="7" t="s">
        <v>83</v>
      </c>
      <c r="D73" s="16" t="s">
        <v>74</v>
      </c>
      <c r="E73" s="4">
        <v>0</v>
      </c>
      <c r="F73" s="4">
        <f t="shared" si="3"/>
        <v>608000</v>
      </c>
      <c r="G73" s="2">
        <v>1</v>
      </c>
      <c r="H73" s="2">
        <v>0.5</v>
      </c>
      <c r="I73" s="7" t="s">
        <v>122</v>
      </c>
      <c r="J73" s="8">
        <v>45657</v>
      </c>
    </row>
    <row r="74" spans="1:10" ht="30" x14ac:dyDescent="0.25">
      <c r="A74" s="10" t="s">
        <v>113</v>
      </c>
      <c r="B74" s="4">
        <v>82000</v>
      </c>
      <c r="C74" s="7" t="s">
        <v>85</v>
      </c>
      <c r="D74" s="16" t="s">
        <v>75</v>
      </c>
      <c r="E74" s="4">
        <v>0</v>
      </c>
      <c r="F74" s="4">
        <f t="shared" si="3"/>
        <v>82000</v>
      </c>
      <c r="G74" s="2">
        <v>1</v>
      </c>
      <c r="H74" s="2">
        <v>1</v>
      </c>
      <c r="I74" s="7" t="s">
        <v>123</v>
      </c>
      <c r="J74" s="8">
        <v>45657</v>
      </c>
    </row>
    <row r="75" spans="1:10" ht="30" x14ac:dyDescent="0.25">
      <c r="A75" s="10" t="s">
        <v>113</v>
      </c>
      <c r="B75" s="4">
        <v>82000</v>
      </c>
      <c r="C75" s="7" t="s">
        <v>85</v>
      </c>
      <c r="D75" s="16" t="s">
        <v>76</v>
      </c>
      <c r="E75" s="4">
        <v>0</v>
      </c>
      <c r="F75" s="4">
        <f t="shared" si="3"/>
        <v>82000</v>
      </c>
      <c r="G75" s="2">
        <v>1</v>
      </c>
      <c r="H75" s="2">
        <v>1</v>
      </c>
      <c r="I75" s="7" t="s">
        <v>123</v>
      </c>
      <c r="J75" s="8">
        <v>45657</v>
      </c>
    </row>
    <row r="76" spans="1:10" ht="30" x14ac:dyDescent="0.25">
      <c r="A76" s="10" t="s">
        <v>113</v>
      </c>
      <c r="B76" s="4">
        <v>82000</v>
      </c>
      <c r="C76" s="7" t="s">
        <v>84</v>
      </c>
      <c r="D76" s="16" t="s">
        <v>77</v>
      </c>
      <c r="E76" s="4">
        <v>0</v>
      </c>
      <c r="F76" s="4">
        <f t="shared" si="3"/>
        <v>82000</v>
      </c>
      <c r="G76" s="2">
        <v>1</v>
      </c>
      <c r="H76" s="2">
        <v>1</v>
      </c>
      <c r="I76" s="7" t="s">
        <v>124</v>
      </c>
      <c r="J76" s="8">
        <v>45657</v>
      </c>
    </row>
    <row r="77" spans="1:10" ht="30" x14ac:dyDescent="0.25">
      <c r="A77" s="10" t="s">
        <v>113</v>
      </c>
      <c r="B77" s="4">
        <v>247700</v>
      </c>
      <c r="C77" s="7" t="s">
        <v>86</v>
      </c>
      <c r="D77" s="16" t="s">
        <v>78</v>
      </c>
      <c r="E77" s="4">
        <v>0</v>
      </c>
      <c r="F77" s="4">
        <f t="shared" si="3"/>
        <v>247700</v>
      </c>
      <c r="G77" s="2">
        <v>1</v>
      </c>
      <c r="H77" s="2">
        <v>0.5</v>
      </c>
      <c r="I77" s="7" t="s">
        <v>125</v>
      </c>
      <c r="J77" s="8">
        <v>45657</v>
      </c>
    </row>
    <row r="78" spans="1:10" ht="30.75" thickBot="1" x14ac:dyDescent="0.3">
      <c r="A78" s="28" t="s">
        <v>113</v>
      </c>
      <c r="B78" s="14">
        <v>247700</v>
      </c>
      <c r="C78" s="15" t="s">
        <v>86</v>
      </c>
      <c r="D78" s="22" t="s">
        <v>79</v>
      </c>
      <c r="E78" s="24">
        <v>0</v>
      </c>
      <c r="F78" s="24">
        <f t="shared" si="3"/>
        <v>247700</v>
      </c>
      <c r="G78" s="5">
        <v>1</v>
      </c>
      <c r="H78" s="5">
        <v>0.5</v>
      </c>
      <c r="I78" s="15" t="s">
        <v>126</v>
      </c>
      <c r="J78" s="23">
        <v>45657</v>
      </c>
    </row>
    <row r="79" spans="1:10" ht="15.75" thickBot="1" x14ac:dyDescent="0.3">
      <c r="E79" s="25">
        <f>SUM(E3:E78)</f>
        <v>27450533.780000001</v>
      </c>
      <c r="F79" s="26">
        <f>SUM(F3:F78)</f>
        <v>11072360.420000002</v>
      </c>
    </row>
    <row r="81" spans="1:10" ht="15.75" thickBot="1" x14ac:dyDescent="0.3"/>
    <row r="82" spans="1:10" x14ac:dyDescent="0.25">
      <c r="A82" s="62" t="s">
        <v>150</v>
      </c>
      <c r="B82" s="63"/>
      <c r="C82" s="63"/>
      <c r="D82" s="63"/>
      <c r="E82" s="63"/>
      <c r="F82" s="63"/>
      <c r="G82" s="63"/>
      <c r="H82" s="63"/>
      <c r="I82" s="63"/>
      <c r="J82" s="64"/>
    </row>
    <row r="83" spans="1:10" x14ac:dyDescent="0.25">
      <c r="A83" s="39" t="s">
        <v>93</v>
      </c>
      <c r="B83" s="29" t="s">
        <v>129</v>
      </c>
      <c r="C83" s="29" t="s">
        <v>6</v>
      </c>
      <c r="D83" s="29" t="s">
        <v>5</v>
      </c>
      <c r="E83" s="29" t="s">
        <v>130</v>
      </c>
      <c r="F83" s="65" t="s">
        <v>131</v>
      </c>
      <c r="G83" s="65"/>
      <c r="H83" s="65"/>
      <c r="I83" s="65"/>
      <c r="J83" s="66"/>
    </row>
    <row r="84" spans="1:10" ht="55.9" customHeight="1" x14ac:dyDescent="0.25">
      <c r="A84" s="72" t="s">
        <v>128</v>
      </c>
      <c r="B84" s="40" t="s">
        <v>132</v>
      </c>
      <c r="C84" s="41">
        <v>156259.54</v>
      </c>
      <c r="D84" s="41">
        <v>654967.57999999996</v>
      </c>
      <c r="E84" s="41">
        <f>C84+D84</f>
        <v>811227.12</v>
      </c>
      <c r="F84" s="67" t="s">
        <v>172</v>
      </c>
      <c r="G84" s="68"/>
      <c r="H84" s="68"/>
      <c r="I84" s="68"/>
      <c r="J84" s="69"/>
    </row>
    <row r="85" spans="1:10" x14ac:dyDescent="0.25">
      <c r="A85" s="73"/>
      <c r="B85" s="30" t="s">
        <v>133</v>
      </c>
      <c r="C85" s="31">
        <v>111700</v>
      </c>
      <c r="D85" s="31">
        <v>0</v>
      </c>
      <c r="E85" s="31">
        <f>C85+D85</f>
        <v>111700</v>
      </c>
      <c r="F85" s="70" t="s">
        <v>173</v>
      </c>
      <c r="G85" s="70"/>
      <c r="H85" s="70"/>
      <c r="I85" s="70"/>
      <c r="J85" s="71"/>
    </row>
    <row r="86" spans="1:10" x14ac:dyDescent="0.25">
      <c r="A86" s="73"/>
      <c r="B86" s="30" t="s">
        <v>134</v>
      </c>
      <c r="C86" s="31">
        <v>25250</v>
      </c>
      <c r="D86" s="31">
        <v>3034026.43</v>
      </c>
      <c r="E86" s="31">
        <f t="shared" ref="E86:E87" si="4">C86+D86</f>
        <v>3059276.43</v>
      </c>
      <c r="F86" s="70" t="s">
        <v>168</v>
      </c>
      <c r="G86" s="70"/>
      <c r="H86" s="70"/>
      <c r="I86" s="70"/>
      <c r="J86" s="71"/>
    </row>
    <row r="87" spans="1:10" ht="15.75" thickBot="1" x14ac:dyDescent="0.3">
      <c r="A87" s="74"/>
      <c r="B87" s="32" t="s">
        <v>135</v>
      </c>
      <c r="C87" s="33">
        <v>108250</v>
      </c>
      <c r="D87" s="33">
        <v>0</v>
      </c>
      <c r="E87" s="31">
        <f t="shared" si="4"/>
        <v>108250</v>
      </c>
      <c r="F87" s="70" t="s">
        <v>167</v>
      </c>
      <c r="G87" s="70"/>
      <c r="H87" s="70"/>
      <c r="I87" s="70"/>
      <c r="J87" s="71"/>
    </row>
    <row r="88" spans="1:10" ht="15.75" thickBot="1" x14ac:dyDescent="0.3">
      <c r="B88" s="34" t="s">
        <v>136</v>
      </c>
      <c r="C88" s="35">
        <f>SUM(C84:C87)</f>
        <v>401459.54000000004</v>
      </c>
      <c r="D88" s="35">
        <f>SUM(D84:D87)</f>
        <v>3688994.0100000002</v>
      </c>
      <c r="E88" s="36">
        <f>SUM(E84:E87)</f>
        <v>4090453.5500000003</v>
      </c>
      <c r="F88" s="37"/>
      <c r="G88" s="37"/>
      <c r="H88" s="37"/>
      <c r="I88" s="38"/>
      <c r="J88" s="37"/>
    </row>
    <row r="90" spans="1:10" ht="15.75" thickBot="1" x14ac:dyDescent="0.3"/>
    <row r="91" spans="1:10" ht="14.45" customHeight="1" thickBot="1" x14ac:dyDescent="0.3">
      <c r="A91" s="99" t="s">
        <v>175</v>
      </c>
      <c r="B91" s="100"/>
      <c r="C91" s="100"/>
      <c r="D91" s="100"/>
      <c r="E91" s="100"/>
      <c r="F91" s="100"/>
      <c r="G91" s="100"/>
      <c r="H91" s="100"/>
      <c r="I91" s="101"/>
    </row>
    <row r="92" spans="1:10" ht="90" x14ac:dyDescent="0.25">
      <c r="A92" s="42" t="s">
        <v>93</v>
      </c>
      <c r="B92" s="98" t="s">
        <v>149</v>
      </c>
      <c r="C92" s="98"/>
      <c r="D92" s="43" t="s">
        <v>144</v>
      </c>
      <c r="E92" s="43" t="s">
        <v>145</v>
      </c>
      <c r="F92" s="43" t="s">
        <v>146</v>
      </c>
      <c r="G92" s="43" t="s">
        <v>147</v>
      </c>
      <c r="H92" s="44" t="s">
        <v>148</v>
      </c>
      <c r="I92" s="42" t="s">
        <v>131</v>
      </c>
      <c r="J92"/>
    </row>
    <row r="93" spans="1:10" ht="76.150000000000006" customHeight="1" x14ac:dyDescent="0.25">
      <c r="A93" s="59" t="s">
        <v>142</v>
      </c>
      <c r="B93" s="97" t="s">
        <v>143</v>
      </c>
      <c r="C93" s="97"/>
      <c r="D93" s="60">
        <v>2910836.3636363638</v>
      </c>
      <c r="E93" s="60">
        <v>2950000</v>
      </c>
      <c r="F93" s="60">
        <v>485676.17</v>
      </c>
      <c r="G93" s="60">
        <v>773407.47</v>
      </c>
      <c r="H93" s="61">
        <f>SUM(D93:G93)</f>
        <v>7119920.003636363</v>
      </c>
      <c r="I93" s="54" t="s">
        <v>174</v>
      </c>
      <c r="J93"/>
    </row>
    <row r="94" spans="1:10" ht="15.75" thickBot="1" x14ac:dyDescent="0.3"/>
    <row r="95" spans="1:10" ht="15" customHeight="1" thickBot="1" x14ac:dyDescent="0.3">
      <c r="A95" s="102" t="s">
        <v>155</v>
      </c>
      <c r="B95" s="103"/>
      <c r="C95" s="103"/>
      <c r="D95" s="104"/>
      <c r="E95" s="58" t="s">
        <v>131</v>
      </c>
      <c r="F95" s="45"/>
      <c r="G95" s="45"/>
      <c r="H95" s="45"/>
      <c r="I95" s="45"/>
    </row>
    <row r="96" spans="1:10" ht="45" x14ac:dyDescent="0.25">
      <c r="A96" s="49" t="s">
        <v>156</v>
      </c>
      <c r="B96" s="50">
        <v>5112954.25</v>
      </c>
      <c r="C96" s="105" t="s">
        <v>161</v>
      </c>
      <c r="D96" s="105"/>
      <c r="E96" s="57" t="s">
        <v>171</v>
      </c>
    </row>
    <row r="97" spans="1:10" ht="43.15" customHeight="1" x14ac:dyDescent="0.25">
      <c r="A97" s="46" t="s">
        <v>157</v>
      </c>
      <c r="B97" s="47">
        <v>1229205.1200000001</v>
      </c>
      <c r="C97" s="94" t="s">
        <v>160</v>
      </c>
      <c r="D97" s="94"/>
      <c r="E97" s="55" t="s">
        <v>171</v>
      </c>
    </row>
    <row r="98" spans="1:10" ht="57.6" customHeight="1" x14ac:dyDescent="0.25">
      <c r="A98" s="46" t="s">
        <v>158</v>
      </c>
      <c r="B98" s="47">
        <v>5501973.5999999996</v>
      </c>
      <c r="C98" s="94" t="s">
        <v>162</v>
      </c>
      <c r="D98" s="94"/>
      <c r="E98" s="55" t="s">
        <v>171</v>
      </c>
    </row>
    <row r="99" spans="1:10" ht="45" x14ac:dyDescent="0.25">
      <c r="A99" s="46" t="s">
        <v>159</v>
      </c>
      <c r="B99" s="47">
        <v>1027552</v>
      </c>
      <c r="C99" s="94" t="s">
        <v>163</v>
      </c>
      <c r="D99" s="94"/>
      <c r="E99" s="55" t="s">
        <v>171</v>
      </c>
    </row>
    <row r="100" spans="1:10" x14ac:dyDescent="0.25">
      <c r="A100" s="46"/>
      <c r="B100" s="48">
        <f>SUM(B96:B99)</f>
        <v>12871684.969999999</v>
      </c>
      <c r="C100" s="46"/>
      <c r="D100" s="46"/>
    </row>
    <row r="101" spans="1:10" ht="15.75" thickBot="1" x14ac:dyDescent="0.3"/>
    <row r="102" spans="1:10" ht="14.45" customHeight="1" thickBot="1" x14ac:dyDescent="0.3">
      <c r="A102" s="99" t="s">
        <v>170</v>
      </c>
      <c r="B102" s="100"/>
      <c r="C102" s="100"/>
      <c r="D102" s="100"/>
      <c r="E102" s="101"/>
    </row>
    <row r="103" spans="1:10" x14ac:dyDescent="0.25">
      <c r="A103" s="56" t="s">
        <v>93</v>
      </c>
      <c r="B103" s="95" t="s">
        <v>149</v>
      </c>
      <c r="C103" s="95"/>
      <c r="D103" s="56" t="s">
        <v>164</v>
      </c>
      <c r="E103" s="56" t="s">
        <v>131</v>
      </c>
    </row>
    <row r="104" spans="1:10" ht="45" x14ac:dyDescent="0.25">
      <c r="A104" s="51" t="s">
        <v>165</v>
      </c>
      <c r="B104" s="96" t="s">
        <v>166</v>
      </c>
      <c r="C104" s="96"/>
      <c r="D104" s="52">
        <v>400000</v>
      </c>
      <c r="E104" s="55" t="s">
        <v>171</v>
      </c>
      <c r="H104" s="3"/>
      <c r="J104"/>
    </row>
  </sheetData>
  <mergeCells count="143">
    <mergeCell ref="C99:D99"/>
    <mergeCell ref="B103:C103"/>
    <mergeCell ref="B104:C104"/>
    <mergeCell ref="B93:C93"/>
    <mergeCell ref="B92:C92"/>
    <mergeCell ref="A91:I91"/>
    <mergeCell ref="A95:D95"/>
    <mergeCell ref="C96:D96"/>
    <mergeCell ref="C97:D97"/>
    <mergeCell ref="C98:D98"/>
    <mergeCell ref="A102:E102"/>
    <mergeCell ref="D60:D61"/>
    <mergeCell ref="D68:D69"/>
    <mergeCell ref="D8:D9"/>
    <mergeCell ref="D18:D19"/>
    <mergeCell ref="D22:D23"/>
    <mergeCell ref="D24:D26"/>
    <mergeCell ref="D28:D29"/>
    <mergeCell ref="D30:D31"/>
    <mergeCell ref="D33:D34"/>
    <mergeCell ref="D38:D39"/>
    <mergeCell ref="D46:D47"/>
    <mergeCell ref="D12:D13"/>
    <mergeCell ref="J68:J69"/>
    <mergeCell ref="A7:J7"/>
    <mergeCell ref="A8:A9"/>
    <mergeCell ref="B8:B9"/>
    <mergeCell ref="C8:C9"/>
    <mergeCell ref="E8:E9"/>
    <mergeCell ref="F8:F9"/>
    <mergeCell ref="G8:H8"/>
    <mergeCell ref="I8:I9"/>
    <mergeCell ref="J8:J9"/>
    <mergeCell ref="J33:J34"/>
    <mergeCell ref="J38:J39"/>
    <mergeCell ref="J46:J47"/>
    <mergeCell ref="J55:J56"/>
    <mergeCell ref="J60:J61"/>
    <mergeCell ref="F68:F69"/>
    <mergeCell ref="A60:A61"/>
    <mergeCell ref="B60:B61"/>
    <mergeCell ref="C60:C61"/>
    <mergeCell ref="E60:E61"/>
    <mergeCell ref="F60:F61"/>
    <mergeCell ref="G60:H60"/>
    <mergeCell ref="I60:I61"/>
    <mergeCell ref="A59:J59"/>
    <mergeCell ref="J4:J5"/>
    <mergeCell ref="J12:J13"/>
    <mergeCell ref="J18:J19"/>
    <mergeCell ref="J22:J23"/>
    <mergeCell ref="J28:J29"/>
    <mergeCell ref="G68:H68"/>
    <mergeCell ref="I68:I69"/>
    <mergeCell ref="A1:J1"/>
    <mergeCell ref="A2:J2"/>
    <mergeCell ref="A3:J3"/>
    <mergeCell ref="A11:J11"/>
    <mergeCell ref="A17:J17"/>
    <mergeCell ref="A21:J21"/>
    <mergeCell ref="A27:J27"/>
    <mergeCell ref="A32:J32"/>
    <mergeCell ref="A36:J36"/>
    <mergeCell ref="A37:J37"/>
    <mergeCell ref="A45:J45"/>
    <mergeCell ref="A68:A69"/>
    <mergeCell ref="B68:B69"/>
    <mergeCell ref="C68:C69"/>
    <mergeCell ref="E68:E69"/>
    <mergeCell ref="I12:I13"/>
    <mergeCell ref="A67:J67"/>
    <mergeCell ref="A46:A47"/>
    <mergeCell ref="B46:B47"/>
    <mergeCell ref="C46:C47"/>
    <mergeCell ref="E46:E47"/>
    <mergeCell ref="F46:F47"/>
    <mergeCell ref="G46:H46"/>
    <mergeCell ref="I46:I47"/>
    <mergeCell ref="F33:F34"/>
    <mergeCell ref="G33:H33"/>
    <mergeCell ref="A38:A39"/>
    <mergeCell ref="E33:E34"/>
    <mergeCell ref="A55:A56"/>
    <mergeCell ref="B55:B56"/>
    <mergeCell ref="C55:C56"/>
    <mergeCell ref="E55:E56"/>
    <mergeCell ref="F55:F56"/>
    <mergeCell ref="G55:H55"/>
    <mergeCell ref="I55:I56"/>
    <mergeCell ref="A54:J54"/>
    <mergeCell ref="D55:D56"/>
    <mergeCell ref="F4:F5"/>
    <mergeCell ref="G4:H4"/>
    <mergeCell ref="I4:I5"/>
    <mergeCell ref="B38:B39"/>
    <mergeCell ref="C38:C39"/>
    <mergeCell ref="E38:E39"/>
    <mergeCell ref="F38:F39"/>
    <mergeCell ref="G38:H38"/>
    <mergeCell ref="I38:I39"/>
    <mergeCell ref="C12:C13"/>
    <mergeCell ref="G12:H12"/>
    <mergeCell ref="B18:B19"/>
    <mergeCell ref="E28:E29"/>
    <mergeCell ref="F28:F29"/>
    <mergeCell ref="G28:H28"/>
    <mergeCell ref="I28:I29"/>
    <mergeCell ref="A12:A13"/>
    <mergeCell ref="B12:B13"/>
    <mergeCell ref="E12:E13"/>
    <mergeCell ref="F12:F13"/>
    <mergeCell ref="A28:A29"/>
    <mergeCell ref="B28:B29"/>
    <mergeCell ref="C28:C29"/>
    <mergeCell ref="I33:I34"/>
    <mergeCell ref="A33:A34"/>
    <mergeCell ref="B33:B34"/>
    <mergeCell ref="C33:C34"/>
    <mergeCell ref="A18:A19"/>
    <mergeCell ref="A82:J82"/>
    <mergeCell ref="F83:J83"/>
    <mergeCell ref="F84:J84"/>
    <mergeCell ref="F85:J85"/>
    <mergeCell ref="F86:J86"/>
    <mergeCell ref="F87:J87"/>
    <mergeCell ref="A84:A87"/>
    <mergeCell ref="D4:D5"/>
    <mergeCell ref="G22:H22"/>
    <mergeCell ref="I22:I23"/>
    <mergeCell ref="C18:C19"/>
    <mergeCell ref="E18:E19"/>
    <mergeCell ref="F18:F19"/>
    <mergeCell ref="G18:H18"/>
    <mergeCell ref="I18:I19"/>
    <mergeCell ref="A4:A5"/>
    <mergeCell ref="B4:B5"/>
    <mergeCell ref="C4:C5"/>
    <mergeCell ref="E4:E5"/>
    <mergeCell ref="A22:A23"/>
    <mergeCell ref="B22:B23"/>
    <mergeCell ref="C22:C23"/>
    <mergeCell ref="E22:E23"/>
    <mergeCell ref="F22:F23"/>
  </mergeCells>
  <printOptions horizontalCentered="1"/>
  <pageMargins left="0" right="0" top="0.74803149606299213" bottom="0.35433070866141736" header="0.31496062992125984" footer="0.31496062992125984"/>
  <pageSetup paperSize="9" scale="62" fitToHeight="0" orientation="landscape" r:id="rId1"/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2024-03-26T10:48:37Z</dcterms:modified>
</cp:coreProperties>
</file>